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10080" tabRatio="537" activeTab="0"/>
  </bookViews>
  <sheets>
    <sheet name="2005-06 stats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<sst xmlns="http://schemas.openxmlformats.org/spreadsheetml/2006/main" count="74" uniqueCount="65">
  <si>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Player name</t>
  </si>
  <si>
    <t>No.</t>
  </si>
  <si>
    <t>GP</t>
  </si>
  <si>
    <t>Shots</t>
  </si>
  <si>
    <t>Goals</t>
  </si>
  <si>
    <t>Assists</t>
  </si>
  <si>
    <t>Points</t>
  </si>
  <si>
    <t>PPG</t>
  </si>
  <si>
    <t>PM</t>
  </si>
  <si>
    <t>-</t>
  </si>
  <si>
    <t>TOTALS</t>
  </si>
  <si>
    <t>Averages-per game</t>
  </si>
  <si>
    <t>Goalies</t>
  </si>
  <si>
    <t>Loss</t>
  </si>
  <si>
    <t>Tie</t>
  </si>
  <si>
    <t>Saves</t>
  </si>
  <si>
    <t>GA</t>
  </si>
  <si>
    <t>GAA</t>
  </si>
  <si>
    <t>Save %</t>
  </si>
  <si>
    <t>ENG</t>
  </si>
  <si>
    <t>Totals</t>
  </si>
  <si>
    <t>Wins</t>
  </si>
  <si>
    <t>Losses</t>
  </si>
  <si>
    <t>Ties</t>
  </si>
  <si>
    <t>%</t>
  </si>
  <si>
    <t>Situation</t>
  </si>
  <si>
    <t>Home Games</t>
  </si>
  <si>
    <t>Away Games</t>
  </si>
  <si>
    <t>Overtime Games</t>
  </si>
  <si>
    <t>We Score First</t>
  </si>
  <si>
    <t>One Goal Games</t>
  </si>
  <si>
    <t>They Score First</t>
  </si>
  <si>
    <t>Others</t>
  </si>
  <si>
    <t>B. Shots</t>
  </si>
  <si>
    <t>MP</t>
  </si>
  <si>
    <t>Neutral Site Games</t>
  </si>
  <si>
    <t>Overall Record</t>
  </si>
  <si>
    <t>Gerken, Nick</t>
  </si>
  <si>
    <t>Machacek, Jake</t>
  </si>
  <si>
    <t>Peckskamp, Artie</t>
  </si>
  <si>
    <t>Fredrickson, Jeff</t>
  </si>
  <si>
    <t>Denicola, Corey</t>
  </si>
  <si>
    <t>Modrinski, JD</t>
  </si>
  <si>
    <t>Retka, Josh</t>
  </si>
  <si>
    <t>Steichen, Sean</t>
  </si>
  <si>
    <t>Bauer, John</t>
  </si>
  <si>
    <t>Maloney, Robert</t>
  </si>
  <si>
    <t>Longren, Colin</t>
  </si>
  <si>
    <t>Plus</t>
  </si>
  <si>
    <t>Minus</t>
  </si>
  <si>
    <t>S H G</t>
  </si>
  <si>
    <t>+/- TOT</t>
  </si>
  <si>
    <t>Goldbach, Zach</t>
  </si>
  <si>
    <t>Benner, Grant</t>
  </si>
  <si>
    <t>Fienhage, Corey</t>
  </si>
  <si>
    <t>Vig, James</t>
  </si>
  <si>
    <t>Peters, Joe</t>
  </si>
  <si>
    <t>Kelly, Kyle</t>
  </si>
  <si>
    <t>Larson, Jared</t>
  </si>
  <si>
    <t>Gorski, Nick</t>
  </si>
  <si>
    <t>Perry, Garrick</t>
  </si>
  <si>
    <t>Friedman, Mike</t>
  </si>
  <si>
    <t>Gansmoe, Zach</t>
  </si>
  <si>
    <t>SHOTS</t>
  </si>
  <si>
    <t>WIN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</si>
</sst>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16.8515625" style="0" customWidth="1"/>
    <col min="2" max="2" width="4.7109375" style="0" customWidth="1"/>
    <col min="3" max="4" width="6.7109375" style="0" customWidth="1"/>
    <col min="5" max="13" width="8.8515625" style="0" customWidth="1"/>
    <col min="14" max="14" width="9.140625" style="1" customWidth="1"/>
    <col min="15" max="16384" width="8.8515625" style="0" customWidth="1"/>
  </cols>
  <sheetData>
    <row r="1" spans="1:14" s="28" customFormat="1" ht="12.75">
      <c r="A1" s="24" t="s">
        <v>0</v>
      </c>
      <c r="B1" s="25" t="s">
        <v>1</v>
      </c>
      <c r="C1" s="25" t="s">
        <v>2</v>
      </c>
      <c r="D1" s="25" t="s">
        <v>63</v>
      </c>
      <c r="E1" s="25" t="s">
        <v>4</v>
      </c>
      <c r="F1" s="25" t="s">
        <v>5</v>
      </c>
      <c r="G1" s="25" t="s">
        <v>6</v>
      </c>
      <c r="H1" s="25" t="s">
        <v>48</v>
      </c>
      <c r="I1" s="25" t="s">
        <v>49</v>
      </c>
      <c r="J1" s="32" t="s">
        <v>51</v>
      </c>
      <c r="K1" s="25" t="s">
        <v>7</v>
      </c>
      <c r="L1" s="25" t="s">
        <v>50</v>
      </c>
      <c r="M1" s="26" t="s">
        <v>8</v>
      </c>
      <c r="N1" s="27" t="s">
        <v>33</v>
      </c>
    </row>
    <row r="2" spans="1:14" ht="12.75">
      <c r="A2" s="10" t="s">
        <v>37</v>
      </c>
      <c r="B2" s="2">
        <v>2</v>
      </c>
      <c r="C2" s="3">
        <v>26</v>
      </c>
      <c r="D2" s="3">
        <v>17</v>
      </c>
      <c r="E2" s="3"/>
      <c r="F2" s="3">
        <v>1</v>
      </c>
      <c r="G2" s="3">
        <f>SUM(E2+F2)</f>
        <v>1</v>
      </c>
      <c r="H2" s="3">
        <v>10</v>
      </c>
      <c r="I2" s="3">
        <v>13</v>
      </c>
      <c r="J2" s="3">
        <f>H2-I2</f>
        <v>-3</v>
      </c>
      <c r="K2" s="3"/>
      <c r="L2" s="3"/>
      <c r="M2" s="3">
        <v>26</v>
      </c>
      <c r="N2" s="3">
        <v>19</v>
      </c>
    </row>
    <row r="3" spans="1:14" ht="12.75">
      <c r="A3" s="10" t="s">
        <v>42</v>
      </c>
      <c r="B3" s="2">
        <v>3</v>
      </c>
      <c r="C3" s="3">
        <v>23</v>
      </c>
      <c r="D3" s="3">
        <v>4</v>
      </c>
      <c r="E3" s="3"/>
      <c r="F3" s="3">
        <v>2</v>
      </c>
      <c r="G3" s="3">
        <f aca="true" t="shared" si="0" ref="G3:G21">SUM(E3+F3)</f>
        <v>2</v>
      </c>
      <c r="H3" s="3">
        <v>4</v>
      </c>
      <c r="I3" s="3"/>
      <c r="J3" s="3">
        <f aca="true" t="shared" si="1" ref="J3:J23">H3-I3</f>
        <v>4</v>
      </c>
      <c r="K3" s="3"/>
      <c r="L3" s="3"/>
      <c r="M3" s="3">
        <v>4</v>
      </c>
      <c r="N3" s="3">
        <v>6</v>
      </c>
    </row>
    <row r="4" spans="1:14" ht="12.75">
      <c r="A4" s="34" t="s">
        <v>52</v>
      </c>
      <c r="B4" s="33">
        <v>4</v>
      </c>
      <c r="C4" s="3">
        <v>23</v>
      </c>
      <c r="D4" s="3">
        <v>21</v>
      </c>
      <c r="E4" s="3">
        <v>2</v>
      </c>
      <c r="F4" s="3">
        <v>1</v>
      </c>
      <c r="G4" s="3">
        <f t="shared" si="0"/>
        <v>3</v>
      </c>
      <c r="H4" s="3">
        <v>4</v>
      </c>
      <c r="I4" s="3">
        <v>3</v>
      </c>
      <c r="J4" s="3">
        <f t="shared" si="1"/>
        <v>1</v>
      </c>
      <c r="K4" s="3"/>
      <c r="L4" s="3"/>
      <c r="M4" s="3">
        <v>2</v>
      </c>
      <c r="N4" s="3">
        <v>6</v>
      </c>
    </row>
    <row r="5" spans="1:14" ht="12.75">
      <c r="A5" s="10" t="s">
        <v>43</v>
      </c>
      <c r="B5" s="2">
        <v>5</v>
      </c>
      <c r="C5" s="3">
        <v>27</v>
      </c>
      <c r="D5" s="3">
        <v>18</v>
      </c>
      <c r="E5" s="3"/>
      <c r="F5" s="3">
        <v>5</v>
      </c>
      <c r="G5" s="3">
        <f t="shared" si="0"/>
        <v>5</v>
      </c>
      <c r="H5" s="3">
        <v>13</v>
      </c>
      <c r="I5" s="3">
        <v>11</v>
      </c>
      <c r="J5" s="3">
        <f t="shared" si="1"/>
        <v>2</v>
      </c>
      <c r="K5" s="3"/>
      <c r="L5" s="3"/>
      <c r="M5" s="3">
        <v>4</v>
      </c>
      <c r="N5" s="3">
        <v>41</v>
      </c>
    </row>
    <row r="6" spans="1:14" ht="12.75">
      <c r="A6" s="35"/>
      <c r="B6" s="2">
        <v>6</v>
      </c>
      <c r="C6" s="3"/>
      <c r="D6" s="3"/>
      <c r="E6" s="3"/>
      <c r="F6" s="3">
        <v>1</v>
      </c>
      <c r="G6" s="3">
        <f t="shared" si="0"/>
        <v>1</v>
      </c>
      <c r="H6" s="3"/>
      <c r="I6" s="3"/>
      <c r="J6" s="3">
        <f t="shared" si="1"/>
        <v>0</v>
      </c>
      <c r="K6" s="3"/>
      <c r="L6" s="3"/>
      <c r="M6" s="3"/>
      <c r="N6" s="3"/>
    </row>
    <row r="7" spans="1:14" ht="12.75">
      <c r="A7" s="10" t="s">
        <v>55</v>
      </c>
      <c r="B7" s="2">
        <v>7</v>
      </c>
      <c r="C7" s="3">
        <v>27</v>
      </c>
      <c r="D7" s="3">
        <v>48</v>
      </c>
      <c r="E7" s="3">
        <v>12</v>
      </c>
      <c r="F7" s="3">
        <v>3</v>
      </c>
      <c r="G7" s="3">
        <f t="shared" si="0"/>
        <v>15</v>
      </c>
      <c r="H7" s="3">
        <v>11</v>
      </c>
      <c r="I7" s="3">
        <v>12</v>
      </c>
      <c r="J7" s="3">
        <f t="shared" si="1"/>
        <v>-1</v>
      </c>
      <c r="K7" s="3">
        <v>4</v>
      </c>
      <c r="L7" s="3"/>
      <c r="M7" s="3">
        <v>4</v>
      </c>
      <c r="N7" s="3">
        <v>8</v>
      </c>
    </row>
    <row r="8" spans="1:14" ht="12.75">
      <c r="A8" s="10" t="s">
        <v>44</v>
      </c>
      <c r="B8" s="2">
        <v>8</v>
      </c>
      <c r="C8" s="3">
        <v>27</v>
      </c>
      <c r="D8" s="3">
        <v>16</v>
      </c>
      <c r="E8" s="3">
        <v>1</v>
      </c>
      <c r="F8" s="3">
        <v>5</v>
      </c>
      <c r="G8" s="3">
        <f t="shared" si="0"/>
        <v>6</v>
      </c>
      <c r="H8" s="3">
        <v>10</v>
      </c>
      <c r="I8" s="3">
        <v>11</v>
      </c>
      <c r="J8" s="3">
        <f t="shared" si="1"/>
        <v>-1</v>
      </c>
      <c r="K8" s="3"/>
      <c r="L8" s="3"/>
      <c r="M8" s="3">
        <v>4</v>
      </c>
      <c r="N8" s="3">
        <v>8</v>
      </c>
    </row>
    <row r="9" spans="1:14" ht="12.75">
      <c r="A9" s="10" t="s">
        <v>45</v>
      </c>
      <c r="B9" s="2">
        <v>9</v>
      </c>
      <c r="C9" s="3">
        <v>27</v>
      </c>
      <c r="D9" s="3">
        <v>40</v>
      </c>
      <c r="E9" s="3">
        <v>1</v>
      </c>
      <c r="F9" s="3">
        <v>3</v>
      </c>
      <c r="G9" s="3">
        <f t="shared" si="0"/>
        <v>4</v>
      </c>
      <c r="H9" s="3">
        <v>19</v>
      </c>
      <c r="I9" s="3">
        <v>11</v>
      </c>
      <c r="J9" s="3">
        <f t="shared" si="1"/>
        <v>8</v>
      </c>
      <c r="K9" s="3"/>
      <c r="L9" s="3"/>
      <c r="M9" s="3">
        <v>6</v>
      </c>
      <c r="N9" s="3">
        <v>22</v>
      </c>
    </row>
    <row r="10" spans="1:14" ht="12.75">
      <c r="A10" s="10" t="s">
        <v>38</v>
      </c>
      <c r="B10" s="2">
        <v>10</v>
      </c>
      <c r="C10" s="3">
        <v>26</v>
      </c>
      <c r="D10" s="3">
        <v>88</v>
      </c>
      <c r="E10" s="3">
        <v>16</v>
      </c>
      <c r="F10" s="3">
        <v>12</v>
      </c>
      <c r="G10" s="3">
        <f t="shared" si="0"/>
        <v>28</v>
      </c>
      <c r="H10" s="3">
        <v>21</v>
      </c>
      <c r="I10" s="3">
        <v>19</v>
      </c>
      <c r="J10" s="3">
        <f t="shared" si="1"/>
        <v>2</v>
      </c>
      <c r="K10" s="3">
        <v>3</v>
      </c>
      <c r="L10" s="3">
        <v>1</v>
      </c>
      <c r="M10" s="3">
        <v>46</v>
      </c>
      <c r="N10" s="3">
        <v>6</v>
      </c>
    </row>
    <row r="11" spans="1:14" ht="12.75">
      <c r="A11" s="10" t="s">
        <v>56</v>
      </c>
      <c r="B11" s="2">
        <v>11</v>
      </c>
      <c r="C11" s="3">
        <v>27</v>
      </c>
      <c r="D11" s="3">
        <v>11</v>
      </c>
      <c r="E11" s="3"/>
      <c r="F11" s="3">
        <v>1</v>
      </c>
      <c r="G11" s="3">
        <f t="shared" si="0"/>
        <v>1</v>
      </c>
      <c r="H11" s="3">
        <v>24</v>
      </c>
      <c r="I11" s="3">
        <v>15</v>
      </c>
      <c r="J11" s="3">
        <f t="shared" si="1"/>
        <v>9</v>
      </c>
      <c r="K11" s="3"/>
      <c r="L11" s="3"/>
      <c r="M11" s="3">
        <v>16</v>
      </c>
      <c r="N11" s="3">
        <v>46</v>
      </c>
    </row>
    <row r="12" spans="1:14" ht="12.75">
      <c r="A12" s="10" t="s">
        <v>60</v>
      </c>
      <c r="B12" s="2">
        <v>12</v>
      </c>
      <c r="C12" s="3">
        <v>26</v>
      </c>
      <c r="D12" s="3">
        <v>38</v>
      </c>
      <c r="E12" s="3">
        <v>3</v>
      </c>
      <c r="F12" s="3">
        <v>11</v>
      </c>
      <c r="G12" s="3">
        <f t="shared" si="0"/>
        <v>14</v>
      </c>
      <c r="H12" s="3">
        <v>16</v>
      </c>
      <c r="I12" s="3">
        <v>10</v>
      </c>
      <c r="J12" s="3">
        <f t="shared" si="1"/>
        <v>6</v>
      </c>
      <c r="K12" s="3"/>
      <c r="L12" s="3"/>
      <c r="M12" s="3">
        <v>18</v>
      </c>
      <c r="N12" s="3">
        <v>14</v>
      </c>
    </row>
    <row r="13" spans="1:14" ht="12.75">
      <c r="A13" s="10" t="s">
        <v>54</v>
      </c>
      <c r="B13" s="2">
        <v>14</v>
      </c>
      <c r="C13" s="3">
        <v>25</v>
      </c>
      <c r="D13" s="3">
        <v>45</v>
      </c>
      <c r="E13" s="3">
        <v>1</v>
      </c>
      <c r="F13" s="3">
        <v>6</v>
      </c>
      <c r="G13" s="3">
        <f t="shared" si="0"/>
        <v>7</v>
      </c>
      <c r="H13" s="3">
        <v>18</v>
      </c>
      <c r="I13" s="3">
        <v>17</v>
      </c>
      <c r="J13" s="3">
        <f t="shared" si="1"/>
        <v>1</v>
      </c>
      <c r="K13" s="3"/>
      <c r="L13" s="3"/>
      <c r="M13" s="3">
        <v>32</v>
      </c>
      <c r="N13" s="3">
        <v>21</v>
      </c>
    </row>
    <row r="14" spans="1:14" ht="12.75">
      <c r="A14" s="10" t="s">
        <v>57</v>
      </c>
      <c r="B14" s="2">
        <v>15</v>
      </c>
      <c r="C14" s="3">
        <v>5</v>
      </c>
      <c r="D14" s="3">
        <v>5</v>
      </c>
      <c r="E14" s="3"/>
      <c r="F14" s="3">
        <v>2</v>
      </c>
      <c r="G14" s="3">
        <f>SUM(E14+F14)</f>
        <v>2</v>
      </c>
      <c r="H14" s="3">
        <v>2</v>
      </c>
      <c r="I14" s="3">
        <v>1</v>
      </c>
      <c r="J14" s="3">
        <f>H14-I14</f>
        <v>1</v>
      </c>
      <c r="K14" s="3"/>
      <c r="L14" s="3"/>
      <c r="M14" s="3">
        <v>2</v>
      </c>
      <c r="N14" s="3">
        <v>1</v>
      </c>
    </row>
    <row r="15" spans="1:14" ht="12.75">
      <c r="A15" s="10" t="s">
        <v>46</v>
      </c>
      <c r="B15" s="2">
        <v>16</v>
      </c>
      <c r="C15" s="3">
        <v>25</v>
      </c>
      <c r="D15" s="3">
        <v>72</v>
      </c>
      <c r="E15" s="3">
        <v>9</v>
      </c>
      <c r="F15" s="3">
        <v>13</v>
      </c>
      <c r="G15" s="3">
        <f t="shared" si="0"/>
        <v>22</v>
      </c>
      <c r="H15" s="3">
        <v>17</v>
      </c>
      <c r="I15" s="3">
        <v>13</v>
      </c>
      <c r="J15" s="3">
        <f t="shared" si="1"/>
        <v>4</v>
      </c>
      <c r="K15" s="3">
        <v>2</v>
      </c>
      <c r="L15" s="3">
        <v>3</v>
      </c>
      <c r="M15" s="3">
        <v>20</v>
      </c>
      <c r="N15" s="3">
        <v>16</v>
      </c>
    </row>
    <row r="16" spans="1:14" ht="12.75">
      <c r="A16" s="10"/>
      <c r="B16" s="2">
        <v>17</v>
      </c>
      <c r="C16" s="3"/>
      <c r="D16" s="3"/>
      <c r="E16" s="3"/>
      <c r="F16" s="3">
        <v>0</v>
      </c>
      <c r="G16" s="3">
        <f t="shared" si="0"/>
        <v>0</v>
      </c>
      <c r="H16" s="3"/>
      <c r="I16" s="3"/>
      <c r="J16" s="3">
        <f t="shared" si="1"/>
        <v>0</v>
      </c>
      <c r="K16" s="3"/>
      <c r="L16" s="3"/>
      <c r="M16" s="3"/>
      <c r="N16" s="3"/>
    </row>
    <row r="17" spans="1:14" ht="12.75">
      <c r="A17" s="10" t="s">
        <v>61</v>
      </c>
      <c r="B17" s="2">
        <v>18</v>
      </c>
      <c r="C17" s="3">
        <v>27</v>
      </c>
      <c r="D17" s="3">
        <v>42</v>
      </c>
      <c r="E17" s="3">
        <v>11</v>
      </c>
      <c r="F17" s="3">
        <v>10</v>
      </c>
      <c r="G17" s="3">
        <f t="shared" si="0"/>
        <v>21</v>
      </c>
      <c r="H17" s="3">
        <v>19</v>
      </c>
      <c r="I17" s="3">
        <v>8</v>
      </c>
      <c r="J17" s="3">
        <f t="shared" si="1"/>
        <v>11</v>
      </c>
      <c r="K17" s="3">
        <v>1</v>
      </c>
      <c r="L17" s="3">
        <v>1</v>
      </c>
      <c r="M17" s="3">
        <v>12</v>
      </c>
      <c r="N17" s="3">
        <v>18</v>
      </c>
    </row>
    <row r="18" spans="1:14" ht="12.75">
      <c r="A18" s="10" t="s">
        <v>39</v>
      </c>
      <c r="B18" s="2">
        <v>19</v>
      </c>
      <c r="C18" s="3">
        <v>27</v>
      </c>
      <c r="D18" s="3">
        <v>90</v>
      </c>
      <c r="E18" s="3">
        <v>17</v>
      </c>
      <c r="F18" s="3">
        <v>10</v>
      </c>
      <c r="G18" s="3">
        <f t="shared" si="0"/>
        <v>27</v>
      </c>
      <c r="H18" s="3">
        <v>25</v>
      </c>
      <c r="I18" s="3">
        <v>15</v>
      </c>
      <c r="J18" s="3">
        <f t="shared" si="1"/>
        <v>10</v>
      </c>
      <c r="K18" s="3">
        <v>4</v>
      </c>
      <c r="L18" s="3">
        <v>1</v>
      </c>
      <c r="M18" s="3">
        <v>24</v>
      </c>
      <c r="N18" s="3">
        <v>14</v>
      </c>
    </row>
    <row r="19" spans="1:14" ht="12.75">
      <c r="A19" s="10" t="s">
        <v>58</v>
      </c>
      <c r="B19" s="2">
        <v>20</v>
      </c>
      <c r="C19" s="3">
        <v>27</v>
      </c>
      <c r="D19" s="3">
        <v>38</v>
      </c>
      <c r="E19" s="3">
        <v>5</v>
      </c>
      <c r="F19" s="3">
        <v>7</v>
      </c>
      <c r="G19" s="3">
        <f t="shared" si="0"/>
        <v>12</v>
      </c>
      <c r="H19" s="3">
        <v>14</v>
      </c>
      <c r="I19" s="3">
        <v>7</v>
      </c>
      <c r="J19" s="3">
        <f t="shared" si="1"/>
        <v>7</v>
      </c>
      <c r="K19" s="3"/>
      <c r="L19" s="3"/>
      <c r="M19" s="3">
        <v>20</v>
      </c>
      <c r="N19" s="3">
        <v>6</v>
      </c>
    </row>
    <row r="20" spans="1:14" ht="12.75">
      <c r="A20" s="10" t="s">
        <v>40</v>
      </c>
      <c r="B20" s="2">
        <v>21</v>
      </c>
      <c r="C20" s="3">
        <v>25</v>
      </c>
      <c r="D20" s="3">
        <v>37</v>
      </c>
      <c r="E20" s="3">
        <v>6</v>
      </c>
      <c r="F20" s="3">
        <v>10</v>
      </c>
      <c r="G20" s="3">
        <f t="shared" si="0"/>
        <v>16</v>
      </c>
      <c r="H20" s="3">
        <v>22</v>
      </c>
      <c r="I20" s="3">
        <v>12</v>
      </c>
      <c r="J20" s="3">
        <f t="shared" si="1"/>
        <v>10</v>
      </c>
      <c r="K20" s="3"/>
      <c r="L20" s="3">
        <v>2</v>
      </c>
      <c r="M20" s="3">
        <v>44</v>
      </c>
      <c r="N20" s="3">
        <v>1</v>
      </c>
    </row>
    <row r="21" spans="1:14" ht="12.75">
      <c r="A21" s="5" t="s">
        <v>59</v>
      </c>
      <c r="B21" s="3">
        <v>22</v>
      </c>
      <c r="C21" s="3">
        <v>27</v>
      </c>
      <c r="D21" s="3">
        <v>24</v>
      </c>
      <c r="E21" s="3">
        <v>1</v>
      </c>
      <c r="F21" s="3">
        <v>4</v>
      </c>
      <c r="G21" s="3">
        <f t="shared" si="0"/>
        <v>5</v>
      </c>
      <c r="H21" s="3">
        <v>17</v>
      </c>
      <c r="I21" s="3">
        <v>11</v>
      </c>
      <c r="J21" s="3">
        <f t="shared" si="1"/>
        <v>6</v>
      </c>
      <c r="K21" s="3">
        <v>1</v>
      </c>
      <c r="L21" s="3"/>
      <c r="M21" s="3">
        <v>4</v>
      </c>
      <c r="N21" s="3">
        <v>9</v>
      </c>
    </row>
    <row r="22" spans="1:14" ht="12.75">
      <c r="A22" s="10" t="s">
        <v>62</v>
      </c>
      <c r="B22" s="2">
        <v>23</v>
      </c>
      <c r="C22" s="3"/>
      <c r="D22" s="3"/>
      <c r="E22" s="3">
        <v>1</v>
      </c>
      <c r="F22" s="3"/>
      <c r="G22" s="3"/>
      <c r="H22" s="3">
        <v>1</v>
      </c>
      <c r="I22" s="3"/>
      <c r="J22" s="3">
        <f t="shared" si="1"/>
        <v>1</v>
      </c>
      <c r="K22" s="3"/>
      <c r="L22" s="3"/>
      <c r="M22" s="3"/>
      <c r="N22" s="3"/>
    </row>
    <row r="23" spans="1:14" ht="12.75">
      <c r="A23" s="10"/>
      <c r="B23" s="2">
        <v>24</v>
      </c>
      <c r="C23" s="3"/>
      <c r="D23" s="3"/>
      <c r="E23" s="3"/>
      <c r="F23" s="3"/>
      <c r="G23" s="3"/>
      <c r="H23" s="3"/>
      <c r="I23" s="3"/>
      <c r="J23" s="3">
        <f t="shared" si="1"/>
        <v>0</v>
      </c>
      <c r="K23" s="3"/>
      <c r="L23" s="3"/>
      <c r="M23" s="3"/>
      <c r="N23" s="3"/>
    </row>
    <row r="24" spans="1:13" ht="12.75">
      <c r="A24" s="10" t="s">
        <v>32</v>
      </c>
      <c r="B24" s="2"/>
      <c r="M24" s="36">
        <v>6</v>
      </c>
    </row>
    <row r="25" spans="1:14" ht="12.75">
      <c r="A25" s="6" t="s">
        <v>10</v>
      </c>
      <c r="B25" s="7" t="s">
        <v>9</v>
      </c>
      <c r="C25" s="3">
        <f aca="true" t="shared" si="2" ref="C25:N25">SUM(C2:C23)</f>
        <v>447</v>
      </c>
      <c r="D25" s="3">
        <v>654</v>
      </c>
      <c r="E25" s="3">
        <f t="shared" si="2"/>
        <v>86</v>
      </c>
      <c r="F25" s="3">
        <f t="shared" si="2"/>
        <v>107</v>
      </c>
      <c r="G25" s="3">
        <f t="shared" si="2"/>
        <v>192</v>
      </c>
      <c r="H25" s="3">
        <f t="shared" si="2"/>
        <v>267</v>
      </c>
      <c r="I25" s="3">
        <f t="shared" si="2"/>
        <v>189</v>
      </c>
      <c r="J25" s="3">
        <f t="shared" si="2"/>
        <v>78</v>
      </c>
      <c r="K25" s="3">
        <f t="shared" si="2"/>
        <v>15</v>
      </c>
      <c r="L25" s="3">
        <f t="shared" si="2"/>
        <v>8</v>
      </c>
      <c r="M25" s="3">
        <f t="shared" si="2"/>
        <v>288</v>
      </c>
      <c r="N25" s="3">
        <f t="shared" si="2"/>
        <v>262</v>
      </c>
    </row>
    <row r="26" spans="1:14" ht="12.75">
      <c r="A26" s="8" t="s">
        <v>11</v>
      </c>
      <c r="B26" s="2"/>
      <c r="C26" s="3"/>
      <c r="D26" s="3">
        <v>24.52</v>
      </c>
      <c r="E26" s="9">
        <f>SUM(E25/C32)</f>
        <v>3.2249596880039</v>
      </c>
      <c r="F26" s="9">
        <f>SUM(F25/C32)</f>
        <v>4.012449844376945</v>
      </c>
      <c r="G26" s="9">
        <f>SUM(G25/C32)</f>
        <v>7.199910001124986</v>
      </c>
      <c r="H26" s="9">
        <f>SUM(H25/C32)</f>
        <v>10.012374845314435</v>
      </c>
      <c r="I26" s="9">
        <f>SUM(I25/C32)</f>
        <v>7.087411407357409</v>
      </c>
      <c r="J26" s="3"/>
      <c r="K26" s="9">
        <f>SUM(K25/I32)</f>
        <v>0.22727272727272727</v>
      </c>
      <c r="L26" s="9">
        <f>SUM(L25/C32)</f>
        <v>0.2999962500468744</v>
      </c>
      <c r="M26" s="9">
        <f>SUM(M25/C32)</f>
        <v>10.799865001687479</v>
      </c>
      <c r="N26" s="9">
        <f>SUM(N25/C32)</f>
        <v>9.824877189035139</v>
      </c>
    </row>
    <row r="27" spans="1:14" s="19" customFormat="1" ht="12.75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>
      <c r="A28" s="24" t="s">
        <v>12</v>
      </c>
      <c r="B28" s="25" t="s">
        <v>1</v>
      </c>
      <c r="C28" s="25" t="s">
        <v>2</v>
      </c>
      <c r="D28" s="25" t="s">
        <v>64</v>
      </c>
      <c r="E28" s="25" t="s">
        <v>13</v>
      </c>
      <c r="F28" s="25" t="s">
        <v>14</v>
      </c>
      <c r="G28" s="25" t="s">
        <v>3</v>
      </c>
      <c r="H28" s="25" t="s">
        <v>15</v>
      </c>
      <c r="I28" s="25" t="s">
        <v>16</v>
      </c>
      <c r="J28" s="25" t="s">
        <v>17</v>
      </c>
      <c r="K28" s="25" t="s">
        <v>18</v>
      </c>
      <c r="L28" s="25" t="s">
        <v>19</v>
      </c>
      <c r="M28" s="25" t="s">
        <v>8</v>
      </c>
      <c r="N28" s="27" t="s">
        <v>34</v>
      </c>
    </row>
    <row r="29" spans="1:14" ht="12.75">
      <c r="A29" s="8" t="s">
        <v>41</v>
      </c>
      <c r="B29" s="2">
        <v>25</v>
      </c>
      <c r="C29" s="2">
        <f>2.667+1+1+1+1+1+0.8+1+1+1+1+1+1+1+1+1+1+1+1+1+1</f>
        <v>22.467</v>
      </c>
      <c r="D29" s="2">
        <v>10</v>
      </c>
      <c r="E29" s="2">
        <v>12</v>
      </c>
      <c r="F29" s="2">
        <v>1</v>
      </c>
      <c r="G29" s="2">
        <f>7+32+31+29+34+36+47+38+26+27+35+28+33+31+40+45+28+36+29+25+28+36+35</f>
        <v>736</v>
      </c>
      <c r="H29" s="2">
        <f>7+26+30+28+30+31+44+36+21+27+29+26+33+30+35+42+25+33+25+22+27+35+33</f>
        <v>675</v>
      </c>
      <c r="I29" s="3">
        <f>SUM(G29-H29)</f>
        <v>61</v>
      </c>
      <c r="J29" s="9">
        <f>SUM(I29/C29)</f>
        <v>2.7150932478746608</v>
      </c>
      <c r="K29" s="11">
        <f>SUM(H29/G29)</f>
        <v>0.9171195652173914</v>
      </c>
      <c r="L29" s="2">
        <v>6</v>
      </c>
      <c r="M29" s="2">
        <v>4</v>
      </c>
      <c r="N29" s="2">
        <f>34+41+51+51+51+51+56+50+40+51+51+51+51+54+50+59+50.5+50+50+50+51+51+49.5</f>
        <v>1144</v>
      </c>
    </row>
    <row r="30" spans="1:14" ht="12.75">
      <c r="A30" s="8" t="s">
        <v>47</v>
      </c>
      <c r="B30" s="2">
        <v>29</v>
      </c>
      <c r="C30" s="2">
        <f>0.5+1+0.2+0.5+0.667</f>
        <v>2.867</v>
      </c>
      <c r="D30" s="2">
        <v>2</v>
      </c>
      <c r="E30" s="2">
        <v>1</v>
      </c>
      <c r="F30" s="2"/>
      <c r="G30" s="2">
        <v>55</v>
      </c>
      <c r="H30" s="2">
        <v>52</v>
      </c>
      <c r="I30" s="3">
        <f>SUM(G30-H30)</f>
        <v>3</v>
      </c>
      <c r="J30" s="9">
        <f>SUM(I30/C30)</f>
        <v>1.0463899546564353</v>
      </c>
      <c r="K30" s="11">
        <f>SUM(H30/G30)</f>
        <v>0.9454545454545454</v>
      </c>
      <c r="L30" s="2">
        <v>2</v>
      </c>
      <c r="M30" s="2"/>
      <c r="N30" s="2">
        <f>24+49+11+27.5+34</f>
        <v>145.5</v>
      </c>
    </row>
    <row r="31" spans="1:14" ht="12.75">
      <c r="A31" s="8" t="s">
        <v>53</v>
      </c>
      <c r="B31" s="2">
        <v>1</v>
      </c>
      <c r="C31" s="2">
        <f>0.333+0.5+0.5</f>
        <v>1.333</v>
      </c>
      <c r="D31" s="2">
        <v>1</v>
      </c>
      <c r="E31" s="2"/>
      <c r="F31" s="2"/>
      <c r="G31" s="2">
        <v>21</v>
      </c>
      <c r="H31" s="2">
        <v>19</v>
      </c>
      <c r="I31" s="3">
        <f>SUM(G31-H31)</f>
        <v>2</v>
      </c>
      <c r="J31" s="9">
        <f>SUM(I31/C31)</f>
        <v>1.5003750937734435</v>
      </c>
      <c r="K31" s="11">
        <f>SUM(H31/G31)</f>
        <v>0.9047619047619048</v>
      </c>
      <c r="L31" s="2"/>
      <c r="M31" s="2"/>
      <c r="N31" s="2">
        <f>17+10+27+23.5+17</f>
        <v>94.5</v>
      </c>
    </row>
    <row r="32" spans="1:14" ht="12.75">
      <c r="A32" s="6" t="s">
        <v>20</v>
      </c>
      <c r="B32" s="2" t="s">
        <v>9</v>
      </c>
      <c r="C32" s="3">
        <f aca="true" t="shared" si="3" ref="C32:I32">SUM(C29:C31)</f>
        <v>26.666999999999998</v>
      </c>
      <c r="D32" s="3">
        <v>13</v>
      </c>
      <c r="E32" s="3">
        <f t="shared" si="3"/>
        <v>13</v>
      </c>
      <c r="F32" s="3">
        <f t="shared" si="3"/>
        <v>1</v>
      </c>
      <c r="G32" s="3">
        <f t="shared" si="3"/>
        <v>812</v>
      </c>
      <c r="H32" s="3">
        <f t="shared" si="3"/>
        <v>746</v>
      </c>
      <c r="I32" s="3">
        <f t="shared" si="3"/>
        <v>66</v>
      </c>
      <c r="J32" s="9">
        <f>SUM(I32/C32)</f>
        <v>2.4749690628867143</v>
      </c>
      <c r="K32" s="11">
        <f>SUM(H32/G32)</f>
        <v>0.9187192118226601</v>
      </c>
      <c r="L32" s="3">
        <f>SUM(L29:L31)</f>
        <v>8</v>
      </c>
      <c r="M32" s="4">
        <f>SUM(M29:M31)</f>
        <v>4</v>
      </c>
      <c r="N32" s="3">
        <f>SUM(N29:N31)</f>
        <v>1384</v>
      </c>
    </row>
    <row r="33" spans="1:14" ht="12.75">
      <c r="A33" s="8" t="s">
        <v>11</v>
      </c>
      <c r="B33" s="3"/>
      <c r="C33" s="3"/>
      <c r="D33" s="3"/>
      <c r="E33" s="3"/>
      <c r="F33" s="3"/>
      <c r="G33" s="9">
        <f>SUM(G32/C32)</f>
        <v>30.449619379757756</v>
      </c>
      <c r="H33" s="9">
        <f>SUM(H32/C32)</f>
        <v>27.974650316871042</v>
      </c>
      <c r="I33" s="9">
        <f>G33-H33</f>
        <v>2.4749690628867143</v>
      </c>
      <c r="J33" s="3"/>
      <c r="K33" s="3"/>
      <c r="L33" s="3"/>
      <c r="M33" s="4"/>
      <c r="N33" s="3"/>
    </row>
    <row r="34" spans="1:14" ht="12.7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spans="1:15" ht="12.75">
      <c r="A35" s="29" t="s">
        <v>25</v>
      </c>
      <c r="B35" s="30"/>
      <c r="C35" s="31" t="s">
        <v>21</v>
      </c>
      <c r="D35" s="31"/>
      <c r="E35" s="31" t="s">
        <v>23</v>
      </c>
      <c r="F35" s="31" t="s">
        <v>24</v>
      </c>
      <c r="G35" s="17"/>
      <c r="H35" s="15"/>
      <c r="I35" s="29" t="s">
        <v>25</v>
      </c>
      <c r="J35" s="30"/>
      <c r="K35" s="31" t="s">
        <v>21</v>
      </c>
      <c r="L35" s="31" t="s">
        <v>22</v>
      </c>
      <c r="M35" s="31" t="s">
        <v>23</v>
      </c>
      <c r="N35" s="31" t="s">
        <v>24</v>
      </c>
      <c r="O35" s="14"/>
    </row>
    <row r="36" spans="1:15" ht="12.75">
      <c r="A36" s="23" t="s">
        <v>26</v>
      </c>
      <c r="B36" s="22"/>
      <c r="C36" s="3">
        <v>5</v>
      </c>
      <c r="D36" s="3"/>
      <c r="E36" s="3">
        <v>1</v>
      </c>
      <c r="F36" s="11" t="e">
        <f>SUM((C36+E36)/(C36+#REF!+E36))</f>
        <v>#REF!</v>
      </c>
      <c r="G36" s="14"/>
      <c r="H36" s="16"/>
      <c r="I36" s="20" t="s">
        <v>29</v>
      </c>
      <c r="J36" s="21"/>
      <c r="K36" s="3">
        <v>9</v>
      </c>
      <c r="L36" s="3">
        <v>7</v>
      </c>
      <c r="M36" s="3"/>
      <c r="N36" s="3"/>
      <c r="O36" s="14"/>
    </row>
    <row r="37" spans="1:15" ht="12.75">
      <c r="A37" s="23" t="s">
        <v>27</v>
      </c>
      <c r="B37" s="22"/>
      <c r="C37" s="3">
        <v>8</v>
      </c>
      <c r="D37" s="3"/>
      <c r="E37" s="3"/>
      <c r="F37" s="11" t="e">
        <f>SUM((C37+E37)/(C37+#REF!+E37))</f>
        <v>#REF!</v>
      </c>
      <c r="G37" s="14"/>
      <c r="H37" s="16"/>
      <c r="I37" s="5" t="s">
        <v>31</v>
      </c>
      <c r="J37" s="3"/>
      <c r="K37" s="3">
        <v>4</v>
      </c>
      <c r="L37" s="3">
        <v>5</v>
      </c>
      <c r="M37" s="3">
        <v>1</v>
      </c>
      <c r="N37" s="3"/>
      <c r="O37" s="14"/>
    </row>
    <row r="38" spans="1:15" ht="12.75">
      <c r="A38" s="23" t="s">
        <v>35</v>
      </c>
      <c r="B38" s="22"/>
      <c r="C38" s="3"/>
      <c r="D38" s="3"/>
      <c r="E38" s="3"/>
      <c r="F38" s="11" t="e">
        <f>SUM((C38+E38)/(C38+#REF!+E38))</f>
        <v>#REF!</v>
      </c>
      <c r="G38" s="14"/>
      <c r="H38" s="16"/>
      <c r="I38" s="5" t="s">
        <v>30</v>
      </c>
      <c r="J38" s="3"/>
      <c r="K38" s="3">
        <v>5</v>
      </c>
      <c r="L38" s="3">
        <v>2</v>
      </c>
      <c r="M38" s="3"/>
      <c r="N38" s="3"/>
      <c r="O38" s="14"/>
    </row>
    <row r="39" spans="1:15" ht="12.75">
      <c r="A39" s="23" t="s">
        <v>36</v>
      </c>
      <c r="B39" s="22"/>
      <c r="C39" s="3">
        <f>SUM(C36:C38)</f>
        <v>13</v>
      </c>
      <c r="D39" s="3"/>
      <c r="E39" s="3"/>
      <c r="F39" s="11" t="e">
        <f>SUM((C39+E39)/(C39+#REF!+E39))</f>
        <v>#REF!</v>
      </c>
      <c r="G39" s="14"/>
      <c r="H39" s="16"/>
      <c r="I39" s="5" t="s">
        <v>28</v>
      </c>
      <c r="J39" s="3"/>
      <c r="K39" s="3">
        <v>2</v>
      </c>
      <c r="L39" s="3"/>
      <c r="M39" s="3">
        <v>1</v>
      </c>
      <c r="N39" s="3"/>
      <c r="O39" s="14"/>
    </row>
  </sheetData>
  <printOptions/>
  <pageMargins left="0.5" right="0.5" top="1" bottom="0.75" header="0.5" footer="0.5"/>
  <pageSetup orientation="landscape" scale="90"/>
  <headerFooter alignWithMargins="0">
    <oddHeader>&amp;C&amp;"Geneva,Bold"&amp;16 2005-06 Lightning Boys' Hockey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Rosemount,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 196</dc:creator>
  <cp:keywords/>
  <dc:description/>
  <cp:lastModifiedBy>Abbott Laboratories</cp:lastModifiedBy>
  <cp:lastPrinted>2006-03-24T15:31:57Z</cp:lastPrinted>
  <dcterms:created xsi:type="dcterms:W3CDTF">1998-12-02T16:38:12Z</dcterms:created>
  <dcterms:modified xsi:type="dcterms:W3CDTF">2006-12-12T20:58:41Z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658819475</vt:i4>
  </property>
  <property fmtid="{D5CDD505-2E9C-101B-9397-08002B2CF9AE}" pid="3" name="_EmailSubject">
    <vt:lpwstr>Stats and Tickets</vt:lpwstr>
  </property>
  <property fmtid="{D5CDD505-2E9C-101B-9397-08002B2CF9AE}" pid="4" name="_AuthorEmail">
    <vt:lpwstr>Matt.Percival@district196.org</vt:lpwstr>
  </property>
  <property fmtid="{D5CDD505-2E9C-101B-9397-08002B2CF9AE}" pid="5" name="_AuthorEmailDisplayName">
    <vt:lpwstr>Percival, Matt T</vt:lpwstr>
  </property>
</Properties>
</file>